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155" yWindow="30" windowWidth="10215" windowHeight="7965" tabRatio="625" firstSheet="1" activeTab="1"/>
  </bookViews>
  <sheets>
    <sheet name="调整人工、机械幅度差)" sheetId="6" r:id="rId1"/>
    <sheet name="预算定额" sheetId="10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E18" i="10"/>
  <c r="E15"/>
  <c r="E6" i="6"/>
  <c r="E10"/>
  <c r="I10"/>
  <c r="G5"/>
  <c r="E17"/>
  <c r="E16"/>
  <c r="E15"/>
  <c r="G15"/>
  <c r="I15"/>
  <c r="E14"/>
  <c r="G14"/>
  <c r="I14"/>
  <c r="E13"/>
  <c r="G13"/>
  <c r="I13"/>
  <c r="E12"/>
  <c r="G12"/>
  <c r="I12"/>
  <c r="E11"/>
  <c r="G11"/>
  <c r="I11"/>
  <c r="E9"/>
  <c r="E8"/>
  <c r="I8"/>
  <c r="E7"/>
  <c r="I7"/>
  <c r="G17"/>
  <c r="I17"/>
  <c r="G16"/>
  <c r="I16"/>
  <c r="I18"/>
  <c r="I9"/>
  <c r="I6"/>
  <c r="I5"/>
  <c r="I19"/>
</calcChain>
</file>

<file path=xl/sharedStrings.xml><?xml version="1.0" encoding="utf-8"?>
<sst xmlns="http://schemas.openxmlformats.org/spreadsheetml/2006/main" count="100" uniqueCount="77">
  <si>
    <t>序号</t>
  </si>
  <si>
    <t>项目</t>
  </si>
  <si>
    <t>单位</t>
  </si>
  <si>
    <t>代号</t>
  </si>
  <si>
    <t>单价（元）</t>
  </si>
  <si>
    <t>元</t>
  </si>
  <si>
    <t>定额基价</t>
  </si>
  <si>
    <t>数量</t>
  </si>
  <si>
    <t>合价（元）</t>
    <phoneticPr fontId="2" type="noConversion"/>
  </si>
  <si>
    <r>
      <t>人</t>
    </r>
    <r>
      <rPr>
        <sz val="12"/>
        <rFont val="Times New Roman"/>
        <family val="1"/>
      </rPr>
      <t xml:space="preserve">  </t>
    </r>
    <r>
      <rPr>
        <sz val="12"/>
        <rFont val="楷体_GB2312"/>
        <family val="3"/>
        <charset val="134"/>
      </rPr>
      <t>工</t>
    </r>
  </si>
  <si>
    <t>工日</t>
  </si>
  <si>
    <t>改性乳化沥青</t>
    <phoneticPr fontId="2" type="noConversion"/>
  </si>
  <si>
    <t>t</t>
    <phoneticPr fontId="2" type="noConversion"/>
  </si>
  <si>
    <t>台班</t>
    <phoneticPr fontId="2" type="noConversion"/>
  </si>
  <si>
    <t>装载机</t>
    <phoneticPr fontId="2" type="noConversion"/>
  </si>
  <si>
    <t>工程车</t>
    <phoneticPr fontId="2" type="noConversion"/>
  </si>
  <si>
    <t>发电机</t>
    <phoneticPr fontId="2" type="noConversion"/>
  </si>
  <si>
    <t>油泵</t>
    <phoneticPr fontId="2" type="noConversion"/>
  </si>
  <si>
    <t>水泵</t>
    <phoneticPr fontId="2" type="noConversion"/>
  </si>
  <si>
    <t>其他材料费</t>
  </si>
  <si>
    <t>小型机具使用费</t>
  </si>
  <si>
    <t>备注：</t>
    <phoneticPr fontId="2" type="noConversion"/>
  </si>
  <si>
    <t>施工单位：北京子牙路桥养护公司</t>
    <phoneticPr fontId="2" type="noConversion"/>
  </si>
  <si>
    <t>施工地点：昌金路</t>
    <phoneticPr fontId="2" type="noConversion"/>
  </si>
  <si>
    <t>施工单位：北京子牙路桥养护有限公司</t>
    <phoneticPr fontId="10" type="noConversion"/>
  </si>
  <si>
    <t>施工地点：房东路</t>
    <phoneticPr fontId="10" type="noConversion"/>
  </si>
  <si>
    <t>备注：</t>
    <phoneticPr fontId="10" type="noConversion"/>
  </si>
  <si>
    <t>1cmMS-2型微表处（试行）</t>
    <phoneticPr fontId="2" type="noConversion"/>
  </si>
  <si>
    <t>定额数量</t>
    <phoneticPr fontId="11" type="noConversion"/>
  </si>
  <si>
    <t>人工/机械幅度差系数</t>
    <phoneticPr fontId="11" type="noConversion"/>
  </si>
  <si>
    <t>附表四</t>
    <phoneticPr fontId="11" type="noConversion"/>
  </si>
  <si>
    <t>32.5级水泥</t>
    <phoneticPr fontId="2" type="noConversion"/>
  </si>
  <si>
    <t>水</t>
    <phoneticPr fontId="2" type="noConversion"/>
  </si>
  <si>
    <t>石屑（玄武岩）</t>
    <phoneticPr fontId="2" type="noConversion"/>
  </si>
  <si>
    <t>t</t>
    <phoneticPr fontId="11" type="noConversion"/>
  </si>
  <si>
    <t>吹风机</t>
    <phoneticPr fontId="11" type="noConversion"/>
  </si>
  <si>
    <t>台班</t>
    <phoneticPr fontId="11" type="noConversion"/>
  </si>
  <si>
    <t>材料：改性乳化沥青、玄武岩、32.5级水泥、水</t>
    <phoneticPr fontId="2" type="noConversion"/>
  </si>
  <si>
    <t>施工工序：施工准备-清扫路面-摊铺-清理现场</t>
    <phoneticPr fontId="2" type="noConversion"/>
  </si>
  <si>
    <t>材料单价：改性乳化沥青（6250元/t）、石屑（玄武岩）（168元/t）、32.5级水泥（380元/t）、水（6.21元/t）</t>
    <phoneticPr fontId="2" type="noConversion"/>
  </si>
  <si>
    <t>其他材料：手套、铁锹、竹扫帚、笤帚、铁皮、铁丝、钩子、铲子、抹子、橡胶后刮皮、油罐、水罐、筛子</t>
    <phoneticPr fontId="2" type="noConversion"/>
  </si>
  <si>
    <t>小型机具：手推车</t>
    <phoneticPr fontId="2" type="noConversion"/>
  </si>
  <si>
    <t>工程名称：1cmMS-2型微表处（两次摊铺）</t>
    <phoneticPr fontId="2" type="noConversion"/>
  </si>
  <si>
    <t>工程名称：1cmMS-2型微表处（两次摊铺）</t>
    <phoneticPr fontId="10" type="noConversion"/>
  </si>
  <si>
    <t xml:space="preserve">施工工序：施工准备—清扫路面—摊铺—清理现场 </t>
    <phoneticPr fontId="10" type="noConversion"/>
  </si>
  <si>
    <t>材料：改性乳化沥青、玄武岩、32.5级水泥、水</t>
    <phoneticPr fontId="10" type="noConversion"/>
  </si>
  <si>
    <t>材料单价：改性乳化沥青（6250元/t）、石屑（玄武岩）（168元/t）、32.5级水泥（380元/t）、水（6.21元/t）</t>
    <phoneticPr fontId="10" type="noConversion"/>
  </si>
  <si>
    <t>小型机具：</t>
    <phoneticPr fontId="10" type="noConversion"/>
  </si>
  <si>
    <t>微表处封层机</t>
    <phoneticPr fontId="2" type="noConversion"/>
  </si>
  <si>
    <t>其他材料：反光背心、手套、铁锹、竹扫把、铝盒、小木块、筛子、橡胶后刮皮、铁皮、油罐、水罐</t>
    <phoneticPr fontId="10" type="noConversion"/>
  </si>
  <si>
    <r>
      <t xml:space="preserve">工作内容：1）清扫路面；2）封层料筛分及料场内配运料；3）拌合料运输：等待装车、装车、运、空回；4）微表处封层机摊铺；5）手工修复局部施工缺陷；6）初期养护                                      </t>
    </r>
    <r>
      <rPr>
        <i/>
        <sz val="10"/>
        <rFont val="宋体"/>
        <charset val="134"/>
      </rPr>
      <t>单位：1000m2</t>
    </r>
    <phoneticPr fontId="2" type="noConversion"/>
  </si>
  <si>
    <t>人  工</t>
  </si>
  <si>
    <t>MS-2型微表处（试行）</t>
    <phoneticPr fontId="2" type="noConversion"/>
  </si>
  <si>
    <t>C001</t>
    <phoneticPr fontId="11" type="noConversion"/>
  </si>
  <si>
    <t>玄武岩石屑</t>
    <phoneticPr fontId="2" type="noConversion"/>
  </si>
  <si>
    <t>C002</t>
    <phoneticPr fontId="11" type="noConversion"/>
  </si>
  <si>
    <t xml:space="preserve">工作内容：1）清扫路面；2）封层料筛分及料场内配运料；3）拌合料运输：等待装车、装车、运、空回；4）微表处摊铺机摊铺；5）手工修复局部施工缺陷；6）初期养护。                        </t>
    <phoneticPr fontId="2" type="noConversion"/>
  </si>
  <si>
    <t>单位：1000㎡</t>
    <phoneticPr fontId="2" type="noConversion"/>
  </si>
  <si>
    <t>顺
序
号</t>
    <phoneticPr fontId="11" type="noConversion"/>
  </si>
  <si>
    <t>单
位</t>
    <phoneticPr fontId="11" type="noConversion"/>
  </si>
  <si>
    <t>代
号</t>
    <phoneticPr fontId="11" type="noConversion"/>
  </si>
  <si>
    <t>MS-2型微表处</t>
    <phoneticPr fontId="11" type="noConversion"/>
  </si>
  <si>
    <t>1cm</t>
    <phoneticPr fontId="11" type="noConversion"/>
  </si>
  <si>
    <t>1.2cm</t>
    <phoneticPr fontId="11" type="noConversion"/>
  </si>
  <si>
    <t>t</t>
    <phoneticPr fontId="2" type="noConversion"/>
  </si>
  <si>
    <t>微表处专用改性乳化沥青</t>
    <phoneticPr fontId="2" type="noConversion"/>
  </si>
  <si>
    <r>
      <t>3m</t>
    </r>
    <r>
      <rPr>
        <vertAlign val="superscript"/>
        <sz val="12"/>
        <rFont val="仿宋_GB2312"/>
        <family val="3"/>
        <charset val="134"/>
      </rPr>
      <t>3</t>
    </r>
    <r>
      <rPr>
        <sz val="12"/>
        <rFont val="仿宋_GB2312"/>
        <family val="3"/>
        <charset val="134"/>
      </rPr>
      <t>以内轮胎式装载机</t>
    </r>
    <phoneticPr fontId="2" type="noConversion"/>
  </si>
  <si>
    <t>台班</t>
    <phoneticPr fontId="2" type="noConversion"/>
  </si>
  <si>
    <t>微表处摊铺设备</t>
    <phoneticPr fontId="2" type="noConversion"/>
  </si>
  <si>
    <t>台班</t>
    <phoneticPr fontId="2" type="noConversion"/>
  </si>
  <si>
    <t>J001</t>
    <phoneticPr fontId="11" type="noConversion"/>
  </si>
  <si>
    <t>100mm以内单级离心清水泵（机动）</t>
    <phoneticPr fontId="2" type="noConversion"/>
  </si>
  <si>
    <t>30KW以内柴油发电机组</t>
    <phoneticPr fontId="2" type="noConversion"/>
  </si>
  <si>
    <t>肩负式机动吹风机</t>
    <phoneticPr fontId="11" type="noConversion"/>
  </si>
  <si>
    <t>J002</t>
    <phoneticPr fontId="11" type="noConversion"/>
  </si>
  <si>
    <t>小型机具使用费</t>
    <phoneticPr fontId="11" type="noConversion"/>
  </si>
  <si>
    <t>定额基价</t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</si>
</sst>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_ "/>
    <numFmt numFmtId="180" formatCode="0.00;_렀"/>
  </numFmts>
  <fonts count="1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sz val="10"/>
      <name val="宋体"/>
      <charset val="134"/>
    </font>
    <font>
      <b/>
      <i/>
      <sz val="16"/>
      <name val="楷体_GB2312"/>
      <family val="3"/>
      <charset val="134"/>
    </font>
    <font>
      <i/>
      <sz val="10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name val="仿宋_GB2312"/>
      <family val="3"/>
      <charset val="134"/>
    </font>
    <font>
      <vertAlign val="superscript"/>
      <sz val="1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5">
    <xf numFmtId="0" fontId="0" fillId="0" borderId="0" xfId="0">
      <alignment vertical="center"/>
    </xf>
    <xf numFmtId="0" fontId="0" fillId="0" borderId="0" xfId="0" applyAlignme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 wrapText="1"/>
    </xf>
    <xf numFmtId="180" fontId="7" fillId="0" borderId="5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78" fontId="7" fillId="0" borderId="7" xfId="1" applyNumberFormat="1" applyFont="1" applyBorder="1" applyAlignment="1">
      <alignment horizontal="center" vertical="center" wrapText="1"/>
    </xf>
    <xf numFmtId="179" fontId="7" fillId="0" borderId="8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5" xfId="2" applyNumberFormat="1" applyFont="1" applyFill="1" applyBorder="1" applyAlignment="1">
      <alignment horizontal="center" vertical="center" wrapText="1"/>
    </xf>
    <xf numFmtId="176" fontId="7" fillId="2" borderId="5" xfId="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176" fontId="7" fillId="3" borderId="5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left" vertical="center" wrapText="1"/>
    </xf>
    <xf numFmtId="176" fontId="14" fillId="0" borderId="5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 wrapText="1"/>
    </xf>
    <xf numFmtId="180" fontId="14" fillId="0" borderId="5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4" fillId="0" borderId="14" xfId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</cellXfs>
  <cellStyles count="3">
    <cellStyle name="常规" xfId="0" builtinId="0"/>
    <cellStyle name="常规_基价版" xfId="1"/>
    <cellStyle name="常规_市场价版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&#26700;&#38754;\&#25253;&#21578;\1cm&#24494;&#34920;&#22788;&#25253;&#21578;\&#38468;&#20214;&#19968;\&#21333;&#39033;&#24037;&#31243;&#27719;&#24635;&#65288;&#38468;&#34920;&#20108;&#65289;\&#26124;&#37329;&#36335;1cm&#24494;&#34920;&#2278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&#26700;&#38754;\&#25253;&#21578;\1cm&#24494;&#34920;&#22788;&#25253;&#21578;\&#38468;&#20214;&#19968;\&#21333;&#39033;&#24037;&#31243;&#27719;&#24635;&#65288;&#38468;&#34920;&#20108;&#65289;\&#25151;&#19996;&#36335;&#24494;&#34920;&#2278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汇总"/>
      <sheetName val="人工、材料、机械"/>
      <sheetName val="基价"/>
      <sheetName val="市场价"/>
    </sheetNames>
    <sheetDataSet>
      <sheetData sheetId="0" refreshError="1"/>
      <sheetData sheetId="1" refreshError="1"/>
      <sheetData sheetId="2" refreshError="1">
        <row r="6">
          <cell r="E6">
            <v>0.11727782285327924</v>
          </cell>
        </row>
        <row r="7">
          <cell r="E7">
            <v>1.2619457403651115</v>
          </cell>
        </row>
        <row r="8">
          <cell r="E8">
            <v>0.5553703703703704</v>
          </cell>
        </row>
        <row r="9">
          <cell r="E9">
            <v>11.220162083990685</v>
          </cell>
        </row>
        <row r="10">
          <cell r="E10">
            <v>195.45999999999995</v>
          </cell>
        </row>
        <row r="11">
          <cell r="E11">
            <v>0.10368060946529882</v>
          </cell>
        </row>
        <row r="12">
          <cell r="E12">
            <v>0.11781887439238503</v>
          </cell>
        </row>
        <row r="13">
          <cell r="E13">
            <v>0.10368060946529882</v>
          </cell>
        </row>
        <row r="14">
          <cell r="E14">
            <v>0.10368060946529882</v>
          </cell>
        </row>
        <row r="15">
          <cell r="E15">
            <v>0.10368060946529882</v>
          </cell>
        </row>
        <row r="16">
          <cell r="E16">
            <v>0.10368060946529882</v>
          </cell>
        </row>
        <row r="17">
          <cell r="E17">
            <v>0.10368060946529882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汇总"/>
      <sheetName val="人工、材料、机械"/>
      <sheetName val="基价"/>
      <sheetName val="市场价"/>
    </sheetNames>
    <sheetDataSet>
      <sheetData sheetId="0" refreshError="1"/>
      <sheetData sheetId="1" refreshError="1"/>
      <sheetData sheetId="2" refreshError="1">
        <row r="6">
          <cell r="E6">
            <v>0.1173</v>
          </cell>
        </row>
        <row r="7">
          <cell r="E7">
            <v>1.2669000000000001</v>
          </cell>
        </row>
        <row r="8">
          <cell r="E8">
            <v>0.55000000000000004</v>
          </cell>
        </row>
        <row r="9">
          <cell r="E9">
            <v>11.271000000000001</v>
          </cell>
        </row>
        <row r="10">
          <cell r="E10">
            <v>216.33499999999998</v>
          </cell>
        </row>
        <row r="11">
          <cell r="E11">
            <v>6.2081220244192298E-2</v>
          </cell>
        </row>
        <row r="12">
          <cell r="E12">
            <v>0.14109368237316428</v>
          </cell>
        </row>
        <row r="13">
          <cell r="E13">
            <v>6.2081220244192298E-2</v>
          </cell>
        </row>
        <row r="16">
          <cell r="E16">
            <v>6.2081220244192298E-2</v>
          </cell>
        </row>
        <row r="17">
          <cell r="E17">
            <v>6.2081220244192298E-2</v>
          </cell>
        </row>
        <row r="18">
          <cell r="E18">
            <v>0.16498774027561411</v>
          </cell>
        </row>
      </sheetData>
      <sheetData sheetId="3" refreshError="1">
        <row r="15">
          <cell r="E15">
            <v>6.2081220244192298E-2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O8" sqref="O7:O8"/>
    </sheetView>
  </sheetViews>
  <sheetFormatPr defaultRowHeight="14.25"/>
  <cols>
    <col min="1" max="1" width="6.125" style="1" customWidth="1"/>
    <col min="2" max="2" width="13.375" style="1" customWidth="1"/>
    <col min="3" max="3" width="8.125" style="1" customWidth="1"/>
    <col min="4" max="4" width="8.375" style="1" customWidth="1"/>
    <col min="5" max="5" width="9.375" style="1" customWidth="1"/>
    <col min="6" max="6" width="9" style="1"/>
    <col min="7" max="7" width="8.75" style="1" customWidth="1"/>
    <col min="8" max="8" width="9.75" style="1" customWidth="1"/>
    <col min="9" max="9" width="11.875" style="1" customWidth="1"/>
    <col min="10" max="16384" width="9" style="1"/>
  </cols>
  <sheetData>
    <row r="1" spans="1:9" ht="42.75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</row>
    <row r="2" spans="1:9" ht="15.75" customHeight="1">
      <c r="A2" s="30"/>
      <c r="B2" s="30"/>
      <c r="C2" s="30"/>
      <c r="D2" s="30"/>
      <c r="E2" s="30"/>
      <c r="F2" s="30"/>
      <c r="G2" s="30"/>
      <c r="H2" s="30"/>
      <c r="I2" s="32" t="s">
        <v>30</v>
      </c>
    </row>
    <row r="3" spans="1:9" ht="30" customHeight="1" thickBot="1">
      <c r="A3" s="58" t="s">
        <v>50</v>
      </c>
      <c r="B3" s="58"/>
      <c r="C3" s="58"/>
      <c r="D3" s="58"/>
      <c r="E3" s="58"/>
      <c r="F3" s="58"/>
      <c r="G3" s="58"/>
      <c r="H3" s="58"/>
      <c r="I3" s="58"/>
    </row>
    <row r="4" spans="1:9" ht="43.5" customHeight="1">
      <c r="A4" s="2" t="s">
        <v>0</v>
      </c>
      <c r="B4" s="3" t="s">
        <v>1</v>
      </c>
      <c r="C4" s="3" t="s">
        <v>2</v>
      </c>
      <c r="D4" s="3" t="s">
        <v>3</v>
      </c>
      <c r="E4" s="3" t="s">
        <v>7</v>
      </c>
      <c r="F4" s="28" t="s">
        <v>29</v>
      </c>
      <c r="G4" s="28" t="s">
        <v>28</v>
      </c>
      <c r="H4" s="3" t="s">
        <v>4</v>
      </c>
      <c r="I4" s="4" t="s">
        <v>8</v>
      </c>
    </row>
    <row r="5" spans="1:9" ht="30" customHeight="1">
      <c r="A5" s="5">
        <v>1</v>
      </c>
      <c r="B5" s="6" t="s">
        <v>9</v>
      </c>
      <c r="C5" s="6" t="s">
        <v>10</v>
      </c>
      <c r="D5" s="11">
        <v>1</v>
      </c>
      <c r="E5" s="12">
        <v>5.71</v>
      </c>
      <c r="F5" s="29">
        <v>1.06</v>
      </c>
      <c r="G5" s="29">
        <f>E5*F5</f>
        <v>6.0526</v>
      </c>
      <c r="H5" s="8">
        <v>72.5</v>
      </c>
      <c r="I5" s="9">
        <f>G5*H5</f>
        <v>438.81349999999998</v>
      </c>
    </row>
    <row r="6" spans="1:9" ht="30" customHeight="1">
      <c r="A6" s="5">
        <v>2</v>
      </c>
      <c r="B6" s="6" t="s">
        <v>31</v>
      </c>
      <c r="C6" s="10" t="s">
        <v>12</v>
      </c>
      <c r="D6" s="11">
        <v>832</v>
      </c>
      <c r="E6" s="12">
        <f>([1]基价!$E$6+[2]基价!$E$6)/2*2</f>
        <v>0.23457782285327924</v>
      </c>
      <c r="F6" s="12"/>
      <c r="G6" s="12"/>
      <c r="H6" s="22">
        <v>380</v>
      </c>
      <c r="I6" s="9">
        <f>E6*H6</f>
        <v>89.139572684246119</v>
      </c>
    </row>
    <row r="7" spans="1:9" ht="30" customHeight="1">
      <c r="A7" s="5">
        <v>3</v>
      </c>
      <c r="B7" s="6" t="s">
        <v>11</v>
      </c>
      <c r="C7" s="10" t="s">
        <v>12</v>
      </c>
      <c r="D7" s="11">
        <v>852</v>
      </c>
      <c r="E7" s="12">
        <f>([1]基价!$E$7+[2]基价!$E$7)/2*2</f>
        <v>2.5288457403651119</v>
      </c>
      <c r="F7" s="12"/>
      <c r="G7" s="12"/>
      <c r="H7" s="22">
        <v>6250</v>
      </c>
      <c r="I7" s="9">
        <f>E7*H7</f>
        <v>15805.285877281949</v>
      </c>
    </row>
    <row r="8" spans="1:9" ht="30" customHeight="1">
      <c r="A8" s="5">
        <v>4</v>
      </c>
      <c r="B8" s="6" t="s">
        <v>32</v>
      </c>
      <c r="C8" s="10" t="s">
        <v>12</v>
      </c>
      <c r="D8" s="11">
        <v>866</v>
      </c>
      <c r="E8" s="12">
        <f>([1]基价!$E$8+[2]基价!$E$8)/2*2</f>
        <v>1.1053703703703706</v>
      </c>
      <c r="G8" s="12"/>
      <c r="H8" s="22">
        <v>6.21</v>
      </c>
      <c r="I8" s="9">
        <f>E8*H8</f>
        <v>6.8643500000000008</v>
      </c>
    </row>
    <row r="9" spans="1:9" ht="30" customHeight="1">
      <c r="A9" s="5">
        <v>5</v>
      </c>
      <c r="B9" s="6" t="s">
        <v>33</v>
      </c>
      <c r="C9" s="10" t="s">
        <v>34</v>
      </c>
      <c r="D9" s="11">
        <v>961</v>
      </c>
      <c r="E9" s="12">
        <f>([1]基价!$E$9+[2]基价!$E$9)/2*2</f>
        <v>22.491162083990687</v>
      </c>
      <c r="F9" s="12"/>
      <c r="G9" s="12"/>
      <c r="H9" s="22">
        <v>168</v>
      </c>
      <c r="I9" s="9">
        <f>E9*H9</f>
        <v>3778.5152301104354</v>
      </c>
    </row>
    <row r="10" spans="1:9" ht="30" customHeight="1">
      <c r="A10" s="5">
        <v>6</v>
      </c>
      <c r="B10" s="6" t="s">
        <v>19</v>
      </c>
      <c r="C10" s="6" t="s">
        <v>5</v>
      </c>
      <c r="D10" s="13">
        <v>996</v>
      </c>
      <c r="E10" s="14">
        <f>([1]基价!$E$10+[2]基价!$E$10)/2</f>
        <v>205.89749999999998</v>
      </c>
      <c r="F10" s="14"/>
      <c r="G10" s="14"/>
      <c r="H10" s="33">
        <v>1</v>
      </c>
      <c r="I10" s="9">
        <f>E10*H10</f>
        <v>205.89749999999998</v>
      </c>
    </row>
    <row r="11" spans="1:9" ht="30" customHeight="1">
      <c r="A11" s="5">
        <v>7</v>
      </c>
      <c r="B11" s="10" t="s">
        <v>14</v>
      </c>
      <c r="C11" s="10" t="s">
        <v>13</v>
      </c>
      <c r="D11" s="11">
        <v>1051</v>
      </c>
      <c r="E11" s="12">
        <f>([1]基价!$E$11+[2]基价!$E$11)/2*2</f>
        <v>0.1657618297094911</v>
      </c>
      <c r="F11" s="29">
        <v>1.43</v>
      </c>
      <c r="G11" s="29">
        <f t="shared" ref="G11:G17" si="0">E11*F11</f>
        <v>0.23703941648457227</v>
      </c>
      <c r="H11" s="23">
        <v>1200</v>
      </c>
      <c r="I11" s="9">
        <f t="shared" ref="I11:I17" si="1">G11*H11</f>
        <v>284.44729978148672</v>
      </c>
    </row>
    <row r="12" spans="1:9" ht="30" customHeight="1">
      <c r="A12" s="5">
        <v>8</v>
      </c>
      <c r="B12" s="10" t="s">
        <v>48</v>
      </c>
      <c r="C12" s="10" t="s">
        <v>13</v>
      </c>
      <c r="D12" s="11">
        <v>1216</v>
      </c>
      <c r="E12" s="12">
        <f>([1]基价!$E$12+[2]基价!$E$12)/2*2</f>
        <v>0.25891255676554931</v>
      </c>
      <c r="F12" s="29">
        <v>1.33</v>
      </c>
      <c r="G12" s="29">
        <f t="shared" si="0"/>
        <v>0.34435370049818059</v>
      </c>
      <c r="H12" s="23">
        <v>10000</v>
      </c>
      <c r="I12" s="9">
        <f t="shared" si="1"/>
        <v>3443.5370049818061</v>
      </c>
    </row>
    <row r="13" spans="1:9" ht="30" customHeight="1">
      <c r="A13" s="5">
        <v>9</v>
      </c>
      <c r="B13" s="10" t="s">
        <v>15</v>
      </c>
      <c r="C13" s="10" t="s">
        <v>13</v>
      </c>
      <c r="D13" s="11">
        <v>1382</v>
      </c>
      <c r="E13" s="12">
        <f>([1]基价!$E$13+[2]基价!$E$13)/2*2</f>
        <v>0.1657618297094911</v>
      </c>
      <c r="F13" s="29">
        <v>1.33</v>
      </c>
      <c r="G13" s="29">
        <f t="shared" si="0"/>
        <v>0.22046323351362318</v>
      </c>
      <c r="H13" s="23">
        <v>450</v>
      </c>
      <c r="I13" s="9">
        <f t="shared" si="1"/>
        <v>99.208455081130438</v>
      </c>
    </row>
    <row r="14" spans="1:9" ht="30" customHeight="1">
      <c r="A14" s="5">
        <v>10</v>
      </c>
      <c r="B14" s="10" t="s">
        <v>18</v>
      </c>
      <c r="C14" s="10" t="s">
        <v>13</v>
      </c>
      <c r="D14" s="11">
        <v>1658</v>
      </c>
      <c r="E14" s="12">
        <f>([1]基价!$E$14+[2]市场价!$E$15)/2*2</f>
        <v>0.1657618297094911</v>
      </c>
      <c r="F14" s="29">
        <v>2</v>
      </c>
      <c r="G14" s="29">
        <f t="shared" si="0"/>
        <v>0.33152365941898221</v>
      </c>
      <c r="H14" s="23">
        <v>144.19999999999999</v>
      </c>
      <c r="I14" s="9">
        <f t="shared" si="1"/>
        <v>47.805711688217229</v>
      </c>
    </row>
    <row r="15" spans="1:9" ht="30" customHeight="1">
      <c r="A15" s="5">
        <v>11</v>
      </c>
      <c r="B15" s="10" t="s">
        <v>17</v>
      </c>
      <c r="C15" s="10" t="s">
        <v>13</v>
      </c>
      <c r="D15" s="11">
        <v>1679</v>
      </c>
      <c r="E15" s="12">
        <f>([1]基价!$E$15+[2]基价!$E$16)/2*2</f>
        <v>0.1657618297094911</v>
      </c>
      <c r="F15" s="29">
        <v>2</v>
      </c>
      <c r="G15" s="29">
        <f t="shared" si="0"/>
        <v>0.33152365941898221</v>
      </c>
      <c r="H15" s="23">
        <v>267.39</v>
      </c>
      <c r="I15" s="9">
        <f t="shared" si="1"/>
        <v>88.646111292041653</v>
      </c>
    </row>
    <row r="16" spans="1:9" ht="30" customHeight="1">
      <c r="A16" s="5">
        <v>12</v>
      </c>
      <c r="B16" s="10" t="s">
        <v>16</v>
      </c>
      <c r="C16" s="10" t="s">
        <v>13</v>
      </c>
      <c r="D16" s="11">
        <v>1793</v>
      </c>
      <c r="E16" s="12">
        <f>([1]基价!$E$16+[2]基价!$E$17)/2*2</f>
        <v>0.1657618297094911</v>
      </c>
      <c r="F16" s="29">
        <v>1.25</v>
      </c>
      <c r="G16" s="29">
        <f t="shared" si="0"/>
        <v>0.20720228713686389</v>
      </c>
      <c r="H16" s="23">
        <v>165.12</v>
      </c>
      <c r="I16" s="9">
        <f t="shared" si="1"/>
        <v>34.213241652038967</v>
      </c>
    </row>
    <row r="17" spans="1:9" ht="30" customHeight="1">
      <c r="A17" s="5">
        <v>13</v>
      </c>
      <c r="B17" s="10" t="s">
        <v>35</v>
      </c>
      <c r="C17" s="10" t="s">
        <v>36</v>
      </c>
      <c r="D17" s="11">
        <v>1941</v>
      </c>
      <c r="E17" s="12">
        <f>([1]基价!$E$17+[2]基价!$E$18)/2*2</f>
        <v>0.26866834974091292</v>
      </c>
      <c r="F17" s="29">
        <v>1.54</v>
      </c>
      <c r="G17" s="29">
        <f t="shared" si="0"/>
        <v>0.41374925860100592</v>
      </c>
      <c r="H17" s="23">
        <v>50.47</v>
      </c>
      <c r="I17" s="9">
        <f t="shared" si="1"/>
        <v>20.881925081592769</v>
      </c>
    </row>
    <row r="18" spans="1:9" ht="30" customHeight="1">
      <c r="A18" s="5">
        <v>14</v>
      </c>
      <c r="B18" s="6" t="s">
        <v>20</v>
      </c>
      <c r="C18" s="6" t="s">
        <v>5</v>
      </c>
      <c r="D18" s="7">
        <v>1998</v>
      </c>
      <c r="E18" s="16">
        <v>0</v>
      </c>
      <c r="F18" s="16"/>
      <c r="G18" s="16"/>
      <c r="H18" s="15">
        <v>1</v>
      </c>
      <c r="I18" s="9">
        <f>E18*H18</f>
        <v>0</v>
      </c>
    </row>
    <row r="19" spans="1:9" ht="30" customHeight="1" thickBot="1">
      <c r="A19" s="31">
        <v>15</v>
      </c>
      <c r="B19" s="17" t="s">
        <v>6</v>
      </c>
      <c r="C19" s="17" t="s">
        <v>5</v>
      </c>
      <c r="D19" s="18">
        <v>1999</v>
      </c>
      <c r="E19" s="18"/>
      <c r="F19" s="18"/>
      <c r="G19" s="18"/>
      <c r="H19" s="19"/>
      <c r="I19" s="20">
        <f>SUM(I5:I18)</f>
        <v>24343.255779634943</v>
      </c>
    </row>
    <row r="20" spans="1:9" ht="30" customHeight="1"/>
    <row r="21" spans="1:9" ht="19.5" customHeight="1">
      <c r="A21" s="21">
        <v>1</v>
      </c>
      <c r="B21" s="52" t="s">
        <v>42</v>
      </c>
      <c r="C21" s="59"/>
      <c r="D21" s="59"/>
      <c r="E21" s="59"/>
      <c r="F21" s="59"/>
      <c r="G21" s="59"/>
      <c r="H21" s="59"/>
      <c r="I21" s="60"/>
    </row>
    <row r="22" spans="1:9" ht="19.5" customHeight="1">
      <c r="A22" s="21">
        <v>2</v>
      </c>
      <c r="B22" s="52" t="s">
        <v>22</v>
      </c>
      <c r="C22" s="59"/>
      <c r="D22" s="59"/>
      <c r="E22" s="59"/>
      <c r="F22" s="59"/>
      <c r="G22" s="59"/>
      <c r="H22" s="59"/>
      <c r="I22" s="60"/>
    </row>
    <row r="23" spans="1:9" ht="19.5" customHeight="1">
      <c r="A23" s="21">
        <v>3</v>
      </c>
      <c r="B23" s="49" t="s">
        <v>23</v>
      </c>
      <c r="C23" s="50"/>
      <c r="D23" s="50"/>
      <c r="E23" s="50"/>
      <c r="F23" s="50"/>
      <c r="G23" s="50"/>
      <c r="H23" s="50"/>
      <c r="I23" s="50"/>
    </row>
    <row r="24" spans="1:9" ht="19.5" customHeight="1">
      <c r="A24" s="21">
        <v>4</v>
      </c>
      <c r="B24" s="49" t="s">
        <v>38</v>
      </c>
      <c r="C24" s="50"/>
      <c r="D24" s="50"/>
      <c r="E24" s="50"/>
      <c r="F24" s="50"/>
      <c r="G24" s="50"/>
      <c r="H24" s="50"/>
      <c r="I24" s="50"/>
    </row>
    <row r="25" spans="1:9" ht="19.5" customHeight="1">
      <c r="A25" s="21">
        <v>5</v>
      </c>
      <c r="B25" s="49" t="s">
        <v>37</v>
      </c>
      <c r="C25" s="50"/>
      <c r="D25" s="50"/>
      <c r="E25" s="50"/>
      <c r="F25" s="50"/>
      <c r="G25" s="50"/>
      <c r="H25" s="50"/>
      <c r="I25" s="50"/>
    </row>
    <row r="26" spans="1:9" ht="25.5" customHeight="1">
      <c r="A26" s="21">
        <v>6</v>
      </c>
      <c r="B26" s="46" t="s">
        <v>39</v>
      </c>
      <c r="C26" s="47"/>
      <c r="D26" s="47"/>
      <c r="E26" s="47"/>
      <c r="F26" s="47"/>
      <c r="G26" s="47"/>
      <c r="H26" s="47"/>
      <c r="I26" s="48"/>
    </row>
    <row r="27" spans="1:9" ht="21.75" customHeight="1">
      <c r="A27" s="21">
        <v>7</v>
      </c>
      <c r="B27" s="46" t="s">
        <v>40</v>
      </c>
      <c r="C27" s="47"/>
      <c r="D27" s="47"/>
      <c r="E27" s="47"/>
      <c r="F27" s="47"/>
      <c r="G27" s="47"/>
      <c r="H27" s="47"/>
      <c r="I27" s="48"/>
    </row>
    <row r="28" spans="1:9" ht="19.5" customHeight="1">
      <c r="A28" s="21">
        <v>8</v>
      </c>
      <c r="B28" s="49" t="s">
        <v>41</v>
      </c>
      <c r="C28" s="50"/>
      <c r="D28" s="50"/>
      <c r="E28" s="50"/>
      <c r="F28" s="50"/>
      <c r="G28" s="50"/>
      <c r="H28" s="50"/>
      <c r="I28" s="50"/>
    </row>
    <row r="29" spans="1:9" ht="19.5" customHeight="1">
      <c r="A29" s="21">
        <v>9</v>
      </c>
      <c r="B29" s="49" t="s">
        <v>21</v>
      </c>
      <c r="C29" s="50"/>
      <c r="D29" s="50"/>
      <c r="E29" s="50"/>
      <c r="F29" s="50"/>
      <c r="G29" s="50"/>
      <c r="H29" s="50"/>
      <c r="I29" s="50"/>
    </row>
    <row r="33" spans="1:9" ht="18" customHeight="1">
      <c r="A33" s="24">
        <v>1</v>
      </c>
      <c r="B33" s="52" t="s">
        <v>43</v>
      </c>
      <c r="C33" s="53"/>
      <c r="D33" s="53"/>
      <c r="E33" s="53"/>
      <c r="F33" s="53"/>
      <c r="G33" s="53"/>
      <c r="H33" s="53"/>
      <c r="I33" s="54"/>
    </row>
    <row r="34" spans="1:9" ht="18" customHeight="1">
      <c r="A34" s="24">
        <v>2</v>
      </c>
      <c r="B34" s="52" t="s">
        <v>24</v>
      </c>
      <c r="C34" s="53"/>
      <c r="D34" s="53"/>
      <c r="E34" s="53"/>
      <c r="F34" s="53"/>
      <c r="G34" s="53"/>
      <c r="H34" s="53"/>
      <c r="I34" s="54"/>
    </row>
    <row r="35" spans="1:9" ht="18" customHeight="1">
      <c r="A35" s="24">
        <v>3</v>
      </c>
      <c r="B35" s="49" t="s">
        <v>25</v>
      </c>
      <c r="C35" s="51"/>
      <c r="D35" s="51"/>
      <c r="E35" s="51"/>
      <c r="F35" s="51"/>
      <c r="G35" s="51"/>
      <c r="H35" s="51"/>
      <c r="I35" s="51"/>
    </row>
    <row r="36" spans="1:9" ht="18" customHeight="1">
      <c r="A36" s="24">
        <v>4</v>
      </c>
      <c r="B36" s="49" t="s">
        <v>44</v>
      </c>
      <c r="C36" s="51"/>
      <c r="D36" s="51"/>
      <c r="E36" s="51"/>
      <c r="F36" s="51"/>
      <c r="G36" s="51"/>
      <c r="H36" s="51"/>
      <c r="I36" s="51"/>
    </row>
    <row r="37" spans="1:9" ht="18" customHeight="1">
      <c r="A37" s="24">
        <v>5</v>
      </c>
      <c r="B37" s="49" t="s">
        <v>45</v>
      </c>
      <c r="C37" s="51"/>
      <c r="D37" s="51"/>
      <c r="E37" s="51"/>
      <c r="F37" s="51"/>
      <c r="G37" s="51"/>
      <c r="H37" s="51"/>
      <c r="I37" s="51"/>
    </row>
    <row r="38" spans="1:9" ht="25.5" customHeight="1">
      <c r="A38" s="24">
        <v>6</v>
      </c>
      <c r="B38" s="46" t="s">
        <v>46</v>
      </c>
      <c r="C38" s="55"/>
      <c r="D38" s="55"/>
      <c r="E38" s="55"/>
      <c r="F38" s="55"/>
      <c r="G38" s="55"/>
      <c r="H38" s="55"/>
      <c r="I38" s="56"/>
    </row>
    <row r="39" spans="1:9" ht="18" customHeight="1">
      <c r="A39" s="24">
        <v>7</v>
      </c>
      <c r="B39" s="49" t="s">
        <v>49</v>
      </c>
      <c r="C39" s="51"/>
      <c r="D39" s="51"/>
      <c r="E39" s="51"/>
      <c r="F39" s="51"/>
      <c r="G39" s="51"/>
      <c r="H39" s="51"/>
      <c r="I39" s="51"/>
    </row>
    <row r="40" spans="1:9" ht="18" customHeight="1">
      <c r="A40" s="24">
        <v>8</v>
      </c>
      <c r="B40" s="49" t="s">
        <v>47</v>
      </c>
      <c r="C40" s="51"/>
      <c r="D40" s="51"/>
      <c r="E40" s="51"/>
      <c r="F40" s="51"/>
      <c r="G40" s="51"/>
      <c r="H40" s="51"/>
      <c r="I40" s="51"/>
    </row>
    <row r="41" spans="1:9" ht="18" customHeight="1">
      <c r="A41" s="24">
        <v>9</v>
      </c>
      <c r="B41" s="51" t="s">
        <v>26</v>
      </c>
      <c r="C41" s="51"/>
      <c r="D41" s="51"/>
      <c r="E41" s="51"/>
      <c r="F41" s="51"/>
      <c r="G41" s="51"/>
      <c r="H41" s="51"/>
      <c r="I41" s="51"/>
    </row>
    <row r="42" spans="1:9" ht="18" customHeight="1">
      <c r="A42" s="25"/>
      <c r="B42" s="26"/>
      <c r="C42" s="27"/>
      <c r="D42" s="27"/>
      <c r="E42" s="27"/>
      <c r="F42" s="27"/>
      <c r="G42" s="27"/>
      <c r="H42" s="27"/>
      <c r="I42" s="27"/>
    </row>
    <row r="43" spans="1:9" ht="18" customHeight="1">
      <c r="A43" s="25"/>
      <c r="B43" s="26"/>
      <c r="C43" s="27"/>
      <c r="D43" s="27"/>
      <c r="E43" s="27"/>
      <c r="F43" s="27"/>
      <c r="G43" s="27"/>
      <c r="H43" s="27"/>
      <c r="I43" s="27"/>
    </row>
    <row r="44" spans="1:9" ht="18" customHeight="1">
      <c r="A44" s="25"/>
      <c r="B44" s="26"/>
      <c r="C44" s="27"/>
      <c r="D44" s="27"/>
      <c r="E44" s="27"/>
      <c r="F44" s="27"/>
      <c r="G44" s="27"/>
      <c r="H44" s="27"/>
      <c r="I44" s="27"/>
    </row>
  </sheetData>
  <mergeCells count="20">
    <mergeCell ref="B29:I29"/>
    <mergeCell ref="B33:I33"/>
    <mergeCell ref="A1:I1"/>
    <mergeCell ref="A3:I3"/>
    <mergeCell ref="B21:I21"/>
    <mergeCell ref="B22:I22"/>
    <mergeCell ref="B23:I23"/>
    <mergeCell ref="B24:I24"/>
    <mergeCell ref="B25:I25"/>
    <mergeCell ref="B26:I26"/>
    <mergeCell ref="B27:I27"/>
    <mergeCell ref="B28:I28"/>
    <mergeCell ref="B40:I40"/>
    <mergeCell ref="B41:I41"/>
    <mergeCell ref="B34:I34"/>
    <mergeCell ref="B35:I35"/>
    <mergeCell ref="B36:I36"/>
    <mergeCell ref="B37:I37"/>
    <mergeCell ref="B38:I38"/>
    <mergeCell ref="B39:I39"/>
  </mergeCells>
  <phoneticPr fontId="11" type="noConversion"/>
  <pageMargins left="0.55000000000000004" right="0.579999999999999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3" zoomScale="115" zoomScaleNormal="115" workbookViewId="0">
      <selection activeCell="F19" sqref="A2:F19"/>
    </sheetView>
  </sheetViews>
  <sheetFormatPr defaultRowHeight="14.25"/>
  <cols>
    <col min="1" max="1" width="6.125" style="1" customWidth="1"/>
    <col min="2" max="2" width="34.125" style="1" customWidth="1"/>
    <col min="3" max="4" width="7" style="1" customWidth="1"/>
    <col min="5" max="6" width="13.625" style="1" customWidth="1"/>
    <col min="7" max="16384" width="9" style="1"/>
  </cols>
  <sheetData>
    <row r="1" spans="1:6" ht="42.75" customHeight="1">
      <c r="A1" s="63" t="s">
        <v>52</v>
      </c>
      <c r="B1" s="63"/>
      <c r="C1" s="63"/>
      <c r="D1" s="63"/>
      <c r="E1" s="63"/>
      <c r="F1" s="63"/>
    </row>
    <row r="2" spans="1:6" ht="52.5" customHeight="1">
      <c r="A2" s="62" t="s">
        <v>56</v>
      </c>
      <c r="B2" s="62"/>
      <c r="C2" s="62"/>
      <c r="D2" s="62"/>
      <c r="E2" s="62"/>
      <c r="F2" s="62"/>
    </row>
    <row r="3" spans="1:6" ht="22.5" customHeight="1">
      <c r="A3" s="36"/>
      <c r="B3" s="36"/>
      <c r="C3" s="36"/>
      <c r="D3" s="36"/>
      <c r="E3" s="61" t="s">
        <v>57</v>
      </c>
      <c r="F3" s="61"/>
    </row>
    <row r="4" spans="1:6" ht="25.5" customHeight="1">
      <c r="A4" s="70" t="s">
        <v>58</v>
      </c>
      <c r="B4" s="64" t="s">
        <v>1</v>
      </c>
      <c r="C4" s="67" t="s">
        <v>59</v>
      </c>
      <c r="D4" s="67" t="s">
        <v>60</v>
      </c>
      <c r="E4" s="73" t="s">
        <v>61</v>
      </c>
      <c r="F4" s="74"/>
    </row>
    <row r="5" spans="1:6" ht="25.5" customHeight="1">
      <c r="A5" s="71"/>
      <c r="B5" s="65"/>
      <c r="C5" s="68"/>
      <c r="D5" s="68"/>
      <c r="E5" s="38" t="s">
        <v>62</v>
      </c>
      <c r="F5" s="37" t="s">
        <v>63</v>
      </c>
    </row>
    <row r="6" spans="1:6" ht="25.5" customHeight="1">
      <c r="A6" s="72"/>
      <c r="B6" s="66"/>
      <c r="C6" s="69"/>
      <c r="D6" s="69"/>
      <c r="E6" s="38">
        <v>1</v>
      </c>
      <c r="F6" s="37">
        <v>2</v>
      </c>
    </row>
    <row r="7" spans="1:6" ht="30" customHeight="1">
      <c r="A7" s="39">
        <v>1</v>
      </c>
      <c r="B7" s="40" t="s">
        <v>51</v>
      </c>
      <c r="C7" s="38" t="s">
        <v>10</v>
      </c>
      <c r="D7" s="38">
        <v>1</v>
      </c>
      <c r="E7" s="41">
        <v>6.05</v>
      </c>
      <c r="F7" s="37">
        <v>6.66</v>
      </c>
    </row>
    <row r="8" spans="1:6" ht="30" customHeight="1">
      <c r="A8" s="39">
        <v>2</v>
      </c>
      <c r="B8" s="40" t="s">
        <v>31</v>
      </c>
      <c r="C8" s="38" t="s">
        <v>64</v>
      </c>
      <c r="D8" s="38">
        <v>832</v>
      </c>
      <c r="E8" s="41">
        <v>0.23</v>
      </c>
      <c r="F8" s="37">
        <v>0.33</v>
      </c>
    </row>
    <row r="9" spans="1:6" ht="30" customHeight="1">
      <c r="A9" s="39">
        <v>3</v>
      </c>
      <c r="B9" s="40" t="s">
        <v>65</v>
      </c>
      <c r="C9" s="38" t="s">
        <v>64</v>
      </c>
      <c r="D9" s="38" t="s">
        <v>53</v>
      </c>
      <c r="E9" s="41">
        <v>2.5299999999999998</v>
      </c>
      <c r="F9" s="37">
        <v>2.74</v>
      </c>
    </row>
    <row r="10" spans="1:6" ht="30" customHeight="1">
      <c r="A10" s="39">
        <v>4</v>
      </c>
      <c r="B10" s="40" t="s">
        <v>32</v>
      </c>
      <c r="C10" s="38" t="s">
        <v>64</v>
      </c>
      <c r="D10" s="38">
        <v>866</v>
      </c>
      <c r="E10" s="41">
        <v>1.1100000000000001</v>
      </c>
      <c r="F10" s="37">
        <v>1.31</v>
      </c>
    </row>
    <row r="11" spans="1:6" ht="30" customHeight="1">
      <c r="A11" s="39">
        <v>5</v>
      </c>
      <c r="B11" s="40" t="s">
        <v>54</v>
      </c>
      <c r="C11" s="38" t="s">
        <v>64</v>
      </c>
      <c r="D11" s="38" t="s">
        <v>55</v>
      </c>
      <c r="E11" s="41">
        <v>22.49</v>
      </c>
      <c r="F11" s="37">
        <v>26.72</v>
      </c>
    </row>
    <row r="12" spans="1:6" ht="30" customHeight="1">
      <c r="A12" s="39">
        <v>6</v>
      </c>
      <c r="B12" s="40" t="s">
        <v>19</v>
      </c>
      <c r="C12" s="38" t="s">
        <v>5</v>
      </c>
      <c r="D12" s="42">
        <v>996</v>
      </c>
      <c r="E12" s="43">
        <v>205.9</v>
      </c>
      <c r="F12" s="37">
        <v>455.06</v>
      </c>
    </row>
    <row r="13" spans="1:6" ht="30" customHeight="1">
      <c r="A13" s="39">
        <v>7</v>
      </c>
      <c r="B13" s="40" t="s">
        <v>66</v>
      </c>
      <c r="C13" s="38" t="s">
        <v>67</v>
      </c>
      <c r="D13" s="42">
        <v>1051</v>
      </c>
      <c r="E13" s="41">
        <v>0.17</v>
      </c>
      <c r="F13" s="37">
        <v>0.21</v>
      </c>
    </row>
    <row r="14" spans="1:6" ht="30" customHeight="1">
      <c r="A14" s="39">
        <v>8</v>
      </c>
      <c r="B14" s="40" t="s">
        <v>68</v>
      </c>
      <c r="C14" s="38" t="s">
        <v>69</v>
      </c>
      <c r="D14" s="38" t="s">
        <v>70</v>
      </c>
      <c r="E14" s="41">
        <v>0.34</v>
      </c>
      <c r="F14" s="37">
        <v>0.42</v>
      </c>
    </row>
    <row r="15" spans="1:6" ht="30" customHeight="1">
      <c r="A15" s="39">
        <v>9</v>
      </c>
      <c r="B15" s="40" t="s">
        <v>71</v>
      </c>
      <c r="C15" s="38" t="s">
        <v>69</v>
      </c>
      <c r="D15" s="38">
        <v>1658</v>
      </c>
      <c r="E15" s="41">
        <f>0.33</f>
        <v>0.33</v>
      </c>
      <c r="F15" s="44">
        <v>0.4</v>
      </c>
    </row>
    <row r="16" spans="1:6" ht="30" customHeight="1">
      <c r="A16" s="39">
        <v>10</v>
      </c>
      <c r="B16" s="40" t="s">
        <v>72</v>
      </c>
      <c r="C16" s="38" t="s">
        <v>69</v>
      </c>
      <c r="D16" s="38">
        <v>1793</v>
      </c>
      <c r="E16" s="41">
        <v>0.21</v>
      </c>
      <c r="F16" s="37">
        <v>0.25</v>
      </c>
    </row>
    <row r="17" spans="1:6" ht="30" customHeight="1">
      <c r="A17" s="39">
        <v>11</v>
      </c>
      <c r="B17" s="40" t="s">
        <v>73</v>
      </c>
      <c r="C17" s="38" t="s">
        <v>69</v>
      </c>
      <c r="D17" s="38" t="s">
        <v>74</v>
      </c>
      <c r="E17" s="41">
        <v>0.41</v>
      </c>
      <c r="F17" s="37">
        <v>0.49</v>
      </c>
    </row>
    <row r="18" spans="1:6" ht="30" customHeight="1">
      <c r="A18" s="39">
        <v>12</v>
      </c>
      <c r="B18" s="40" t="s">
        <v>75</v>
      </c>
      <c r="C18" s="38" t="s">
        <v>5</v>
      </c>
      <c r="D18" s="38">
        <v>1998</v>
      </c>
      <c r="E18" s="45">
        <f>0.33*132.43+65</f>
        <v>108.70189999999999</v>
      </c>
      <c r="F18" s="44">
        <v>152.97200000000001</v>
      </c>
    </row>
    <row r="19" spans="1:6" ht="30" customHeight="1">
      <c r="A19" s="39">
        <v>13</v>
      </c>
      <c r="B19" s="40" t="s">
        <v>76</v>
      </c>
      <c r="C19" s="38" t="s">
        <v>5</v>
      </c>
      <c r="D19" s="38">
        <v>1999</v>
      </c>
      <c r="E19" s="38">
        <v>22736</v>
      </c>
      <c r="F19" s="37">
        <v>25690</v>
      </c>
    </row>
    <row r="20" spans="1:6" ht="39.950000000000003" customHeight="1">
      <c r="A20" s="34"/>
      <c r="B20" s="35"/>
      <c r="C20" s="35"/>
      <c r="D20" s="34"/>
      <c r="E20" s="34"/>
    </row>
    <row r="21" spans="1:6" ht="30" customHeight="1"/>
    <row r="22" spans="1:6" ht="18" customHeight="1">
      <c r="A22" s="25"/>
      <c r="B22" s="26"/>
      <c r="C22" s="27"/>
      <c r="D22" s="27"/>
      <c r="E22" s="27"/>
    </row>
    <row r="23" spans="1:6" ht="18" customHeight="1">
      <c r="A23" s="25"/>
      <c r="B23" s="26"/>
      <c r="C23" s="27"/>
      <c r="D23" s="27"/>
      <c r="E23" s="27"/>
    </row>
    <row r="24" spans="1:6" ht="18" customHeight="1">
      <c r="A24" s="25"/>
      <c r="B24" s="26"/>
      <c r="C24" s="27"/>
      <c r="D24" s="27"/>
      <c r="E24" s="27"/>
    </row>
  </sheetData>
  <mergeCells count="8">
    <mergeCell ref="E3:F3"/>
    <mergeCell ref="A2:F2"/>
    <mergeCell ref="A1:F1"/>
    <mergeCell ref="B4:B6"/>
    <mergeCell ref="C4:C6"/>
    <mergeCell ref="D4:D6"/>
    <mergeCell ref="A4:A6"/>
    <mergeCell ref="E4:F4"/>
  </mergeCells>
  <phoneticPr fontId="11" type="noConversion"/>
  <printOptions horizontalCentered="1"/>
  <pageMargins left="0.17" right="0.1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调整人工、机械幅度差)</vt:lpstr>
      <vt:lpstr>预算定额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lhy</cp:lastModifiedBy>
  <cp:lastPrinted>2013-05-27T07:59:38Z</cp:lastPrinted>
  <dcterms:created xsi:type="dcterms:W3CDTF">2011-04-11T07:00:46Z</dcterms:created>
  <dcterms:modified xsi:type="dcterms:W3CDTF">2013-05-31T08:47:53Z</dcterms:modified>
</cp:coreProperties>
</file>